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205" yWindow="1485" windowWidth="18270" windowHeight="15690"/>
  </bookViews>
  <sheets>
    <sheet name="S3 Tab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6" i="2"/>
  <c r="E3" i="2"/>
  <c r="B4" i="2"/>
  <c r="B3" i="2"/>
  <c r="I12" i="2"/>
  <c r="L8" i="2"/>
  <c r="L7" i="2"/>
  <c r="L4" i="2"/>
  <c r="M4" i="2" l="1"/>
  <c r="E4" i="2" l="1"/>
  <c r="M7" i="2"/>
  <c r="M6" i="2"/>
  <c r="M5" i="2"/>
  <c r="M9" i="2"/>
  <c r="M8" i="2"/>
</calcChain>
</file>

<file path=xl/sharedStrings.xml><?xml version="1.0" encoding="utf-8"?>
<sst xmlns="http://schemas.openxmlformats.org/spreadsheetml/2006/main" count="162" uniqueCount="148">
  <si>
    <t>ABL1</t>
  </si>
  <si>
    <t>AKT1</t>
  </si>
  <si>
    <t>ALK</t>
  </si>
  <si>
    <t>APC</t>
  </si>
  <si>
    <t>ARID1A</t>
  </si>
  <si>
    <t>ATM</t>
  </si>
  <si>
    <t>BRAF</t>
  </si>
  <si>
    <t>CASP8</t>
  </si>
  <si>
    <t>CDH1</t>
  </si>
  <si>
    <t>CDKN2A</t>
  </si>
  <si>
    <t>CSF1R</t>
  </si>
  <si>
    <t>CTNNB1</t>
  </si>
  <si>
    <t>DPP4</t>
  </si>
  <si>
    <t>EDN3</t>
  </si>
  <si>
    <t>EGFR</t>
  </si>
  <si>
    <t>EP300</t>
  </si>
  <si>
    <t>ERBB2</t>
  </si>
  <si>
    <t>ERBB3</t>
  </si>
  <si>
    <t>ERBB4</t>
  </si>
  <si>
    <t>FBXW7</t>
  </si>
  <si>
    <t>FGF14</t>
  </si>
  <si>
    <t>FGFR1</t>
  </si>
  <si>
    <t>FGFR2</t>
  </si>
  <si>
    <t>FGFR3</t>
  </si>
  <si>
    <t>FLT3</t>
  </si>
  <si>
    <t>GNA11</t>
  </si>
  <si>
    <t>GNAQ</t>
  </si>
  <si>
    <t>GNAS</t>
  </si>
  <si>
    <t>HNF1A</t>
  </si>
  <si>
    <t>HRAS</t>
  </si>
  <si>
    <t>IDH1</t>
  </si>
  <si>
    <t>IGF1R</t>
  </si>
  <si>
    <t>JAK2</t>
  </si>
  <si>
    <t>JAK3</t>
  </si>
  <si>
    <t>KDR</t>
  </si>
  <si>
    <t>KIT</t>
  </si>
  <si>
    <t>KRAS</t>
  </si>
  <si>
    <t>MAPK1</t>
  </si>
  <si>
    <t>MET</t>
  </si>
  <si>
    <t>MLH1</t>
  </si>
  <si>
    <t>MPL</t>
  </si>
  <si>
    <t>NFE2L2</t>
  </si>
  <si>
    <t>NOTCH1</t>
  </si>
  <si>
    <t>NPM1</t>
  </si>
  <si>
    <t>NRAS</t>
  </si>
  <si>
    <t>PARP1</t>
  </si>
  <si>
    <t>PDGFRA</t>
  </si>
  <si>
    <t>PIK3CA</t>
  </si>
  <si>
    <t>PRKDC</t>
  </si>
  <si>
    <t>PTEN</t>
  </si>
  <si>
    <t>PTPN11</t>
  </si>
  <si>
    <t>RB1</t>
  </si>
  <si>
    <t>RET</t>
  </si>
  <si>
    <t>SHKBP1</t>
  </si>
  <si>
    <t>SLC2A1</t>
  </si>
  <si>
    <t>SMAD4</t>
  </si>
  <si>
    <t>SMARCB1</t>
  </si>
  <si>
    <t>SMO</t>
  </si>
  <si>
    <t>SRC</t>
  </si>
  <si>
    <t>STK11</t>
  </si>
  <si>
    <t>TAC1</t>
  </si>
  <si>
    <t>TGFBR2</t>
  </si>
  <si>
    <t>TP53</t>
  </si>
  <si>
    <t>VHL</t>
  </si>
  <si>
    <t>WNT16</t>
  </si>
  <si>
    <t>XRCC5</t>
  </si>
  <si>
    <t>XRCC6</t>
  </si>
  <si>
    <t>Gene</t>
    <phoneticPr fontId="1" type="noConversion"/>
  </si>
  <si>
    <t>Sample</t>
    <phoneticPr fontId="1" type="noConversion"/>
  </si>
  <si>
    <t>SNU-CX-021-V3</t>
  </si>
  <si>
    <t>SNU-CX-028-V1</t>
  </si>
  <si>
    <t>SNU-CX-015-V3</t>
  </si>
  <si>
    <t>SNU-CX-024-V2</t>
  </si>
  <si>
    <t>SNU-CX-016-V3</t>
  </si>
  <si>
    <t>SNU-CX-011-V3</t>
  </si>
  <si>
    <t>SNU-CX-026-V1</t>
  </si>
  <si>
    <t>SNU-CX-026-V2</t>
  </si>
  <si>
    <t>SNU-CX-025-V3</t>
  </si>
  <si>
    <t>SNU-CX-024-V3</t>
  </si>
  <si>
    <t>SNU-CX-028-V2</t>
  </si>
  <si>
    <t>SNU-CX-014-V3</t>
  </si>
  <si>
    <t>SNU-CX-027-V3</t>
  </si>
  <si>
    <t>SNU-CX-026-V3</t>
  </si>
  <si>
    <t>SNU-CX-009-V2</t>
  </si>
  <si>
    <t>SNU-CX-018-V3</t>
  </si>
  <si>
    <t>SNU-CX-022-V3</t>
  </si>
  <si>
    <t>SNU-CX-009-V1</t>
  </si>
  <si>
    <t>SNU-CX-008-V1</t>
  </si>
  <si>
    <t>SNU-CX-017-V3</t>
  </si>
  <si>
    <t>SNU-CX-006-V2</t>
  </si>
  <si>
    <t>SNU-CX-009-V3</t>
  </si>
  <si>
    <t>SNU-CX-020-V3</t>
  </si>
  <si>
    <t>SNU-CX-011-V2</t>
  </si>
  <si>
    <t>SNU-CX-005-V2</t>
  </si>
  <si>
    <t>SNU-CX-023-V3</t>
  </si>
  <si>
    <t>SNU-CX-027-V2</t>
  </si>
  <si>
    <t>SNU-CX-010-V2</t>
  </si>
  <si>
    <t>SNU-CX-028-V3</t>
  </si>
  <si>
    <t>SNU-CX-010-V1</t>
  </si>
  <si>
    <t>SNU-CX-003-V3</t>
  </si>
  <si>
    <t>SNU-CX-007-V2</t>
  </si>
  <si>
    <t>SNU-CX-004-V3</t>
  </si>
  <si>
    <t>SNU-CX-006-V1</t>
  </si>
  <si>
    <t>SNU-CX-007-V1</t>
  </si>
  <si>
    <t>SNU-CX-004-V2</t>
  </si>
  <si>
    <t>SNU-CX-014-V2</t>
  </si>
  <si>
    <t>SNU-CX-013-V3</t>
  </si>
  <si>
    <t>SNU-CX-024-V1</t>
  </si>
  <si>
    <t>SNU-CX-006-V3</t>
  </si>
  <si>
    <t>SNU-CX-018-V2</t>
  </si>
  <si>
    <t>SNU-CX-008-V3</t>
  </si>
  <si>
    <t>SNU-CX-005-V3</t>
  </si>
  <si>
    <t>SNU-CX-025-V2</t>
  </si>
  <si>
    <t>SNU-CX-007-V3</t>
  </si>
  <si>
    <t>SNU-CX-016-V2</t>
  </si>
  <si>
    <t>SNU-CX-017-V2</t>
  </si>
  <si>
    <t>SNU-CX-021-V2</t>
  </si>
  <si>
    <t>SNU-CX-015-V2</t>
  </si>
  <si>
    <t>SNU-CX-023-V2</t>
  </si>
  <si>
    <t>SNU-CX-010-V3</t>
  </si>
  <si>
    <t>SNU-CX-022-V2</t>
  </si>
  <si>
    <t>SNU-CX-013-V2</t>
  </si>
  <si>
    <t>SNU-CX-020-V2</t>
  </si>
  <si>
    <t>frameshift variant</t>
  </si>
  <si>
    <t>frameshift variant;start lost</t>
  </si>
  <si>
    <t>frameshift variant;stop gained</t>
  </si>
  <si>
    <t>splice acceptor variant</t>
  </si>
  <si>
    <t>splice donor variant</t>
  </si>
  <si>
    <t>start lost</t>
  </si>
  <si>
    <t>stop gained</t>
  </si>
  <si>
    <t>stop lost</t>
  </si>
  <si>
    <t>Percentage (%)</t>
    <phoneticPr fontId="1" type="noConversion"/>
  </si>
  <si>
    <t>Mean</t>
    <phoneticPr fontId="1" type="noConversion"/>
  </si>
  <si>
    <t>Sum</t>
    <phoneticPr fontId="1" type="noConversion"/>
  </si>
  <si>
    <t>SNU-CX-001-V1</t>
  </si>
  <si>
    <t>SNU-CX-001-V2</t>
  </si>
  <si>
    <t>SNU-CX-001-V3</t>
  </si>
  <si>
    <t>SNU-CX-003-V1</t>
  </si>
  <si>
    <t>SNU-CX-003-V2</t>
  </si>
  <si>
    <t>SNU-CX-004-V1</t>
  </si>
  <si>
    <t>SNU-CX-005-V1</t>
  </si>
  <si>
    <t>SNU-CX-008-V2</t>
  </si>
  <si>
    <t>SNU-CX-011-V1</t>
  </si>
  <si>
    <t>SNU-CX-013-V1</t>
  </si>
  <si>
    <t>Percentage (%)</t>
    <phoneticPr fontId="1" type="noConversion"/>
  </si>
  <si>
    <r>
      <t xml:space="preserve">S3 Table. </t>
    </r>
    <r>
      <rPr>
        <sz val="12"/>
        <color rgb="FF000000"/>
        <rFont val="Times New Roman"/>
        <family val="1"/>
      </rPr>
      <t>Summarise of variants in EMSEMBL IMPACT HIGH</t>
    </r>
    <phoneticPr fontId="1" type="noConversion"/>
  </si>
  <si>
    <t>Type</t>
    <phoneticPr fontId="1" type="noConversion"/>
  </si>
  <si>
    <t>Count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</si>
</sst>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>
    <font>
      <sz val="11"/>
      <color rgb="FF000000"/>
      <name val="Calibri"/>
      <family val="2"/>
      <scheme val="minor"/>
    </font>
    <font>
      <sz val="8"/>
      <name val="나눔명조"/>
      <family val="3"/>
      <charset val="129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6" fontId="3" fillId="0" borderId="0" xfId="0" applyNumberFormat="1" applyFont="1"/>
    <xf numFmtId="17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3" borderId="2" xfId="0" applyNumberFormat="1" applyFont="1" applyFill="1" applyBorder="1" applyAlignment="1">
      <alignment horizontal="center"/>
    </xf>
    <xf numFmtId="176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D17" sqref="D17"/>
    </sheetView>
  </sheetViews>
  <sheetFormatPr defaultColWidth="11.42578125" defaultRowHeight="15"/>
  <cols>
    <col min="1" max="1" width="17.140625" style="3" customWidth="1"/>
    <col min="2" max="2" width="11.42578125" style="8"/>
    <col min="3" max="3" width="3.7109375" style="3" customWidth="1"/>
    <col min="4" max="4" width="13.140625" style="3" customWidth="1"/>
    <col min="5" max="5" width="11.42578125" style="3"/>
    <col min="6" max="6" width="16.5703125" style="8" customWidth="1"/>
    <col min="7" max="7" width="3.5703125" style="3" customWidth="1"/>
    <col min="8" max="8" width="25.85546875" style="3" bestFit="1" customWidth="1"/>
    <col min="9" max="9" width="11.42578125" style="8"/>
    <col min="10" max="10" width="3.5703125" style="3" customWidth="1"/>
    <col min="11" max="11" width="19.7109375" style="3" bestFit="1" customWidth="1"/>
    <col min="12" max="12" width="11.42578125" style="8"/>
    <col min="13" max="13" width="17" style="8" customWidth="1"/>
    <col min="14" max="16384" width="11.42578125" style="3"/>
  </cols>
  <sheetData>
    <row r="1" spans="1:13" ht="15.75">
      <c r="A1" s="1" t="s">
        <v>145</v>
      </c>
    </row>
    <row r="3" spans="1:13">
      <c r="A3" s="2" t="s">
        <v>132</v>
      </c>
      <c r="B3" s="6">
        <f>SUM(B6:B69)/64</f>
        <v>90.171875</v>
      </c>
      <c r="D3" s="2" t="s">
        <v>132</v>
      </c>
      <c r="E3" s="10">
        <f>SUM(E6:E72)/67</f>
        <v>86.134328358208961</v>
      </c>
      <c r="F3" s="11"/>
      <c r="H3" s="4" t="s">
        <v>146</v>
      </c>
      <c r="I3" s="4" t="s">
        <v>147</v>
      </c>
      <c r="K3" s="4" t="s">
        <v>146</v>
      </c>
      <c r="L3" s="4" t="s">
        <v>147</v>
      </c>
      <c r="M3" s="4" t="s">
        <v>144</v>
      </c>
    </row>
    <row r="4" spans="1:13">
      <c r="A4" s="2" t="s">
        <v>133</v>
      </c>
      <c r="B4" s="7">
        <f xml:space="preserve"> SUM(B6:B69)</f>
        <v>5771</v>
      </c>
      <c r="D4" s="2" t="s">
        <v>133</v>
      </c>
      <c r="E4" s="12">
        <f>SUM(L6:L94)</f>
        <v>6232</v>
      </c>
      <c r="F4" s="13"/>
      <c r="H4" s="3" t="s">
        <v>123</v>
      </c>
      <c r="I4" s="8">
        <v>5089</v>
      </c>
      <c r="K4" s="3" t="s">
        <v>123</v>
      </c>
      <c r="L4" s="8">
        <f>I4+I5+I6</f>
        <v>5125</v>
      </c>
      <c r="M4" s="9">
        <f xml:space="preserve"> L4/L10*100</f>
        <v>88.255553642156016</v>
      </c>
    </row>
    <row r="5" spans="1:13">
      <c r="A5" s="4" t="s">
        <v>68</v>
      </c>
      <c r="B5" s="4" t="s">
        <v>147</v>
      </c>
      <c r="D5" s="4" t="s">
        <v>67</v>
      </c>
      <c r="E5" s="4" t="s">
        <v>147</v>
      </c>
      <c r="F5" s="4" t="s">
        <v>131</v>
      </c>
      <c r="H5" s="3" t="s">
        <v>124</v>
      </c>
      <c r="I5" s="8">
        <v>4</v>
      </c>
      <c r="K5" s="3" t="s">
        <v>126</v>
      </c>
      <c r="L5" s="8">
        <v>257</v>
      </c>
      <c r="M5" s="9">
        <f xml:space="preserve"> L5/L10*100</f>
        <v>4.425693128982263</v>
      </c>
    </row>
    <row r="6" spans="1:13">
      <c r="A6" s="3" t="s">
        <v>134</v>
      </c>
      <c r="B6" s="8">
        <v>3</v>
      </c>
      <c r="D6" s="3" t="s">
        <v>0</v>
      </c>
      <c r="E6" s="3">
        <v>185</v>
      </c>
      <c r="F6" s="9">
        <f t="shared" ref="F6:F37" si="0">E6/5771*100</f>
        <v>3.2056835903656209</v>
      </c>
      <c r="G6" s="5"/>
      <c r="H6" s="3" t="s">
        <v>125</v>
      </c>
      <c r="I6" s="8">
        <v>32</v>
      </c>
      <c r="K6" s="3" t="s">
        <v>127</v>
      </c>
      <c r="L6" s="8">
        <v>82</v>
      </c>
      <c r="M6" s="9">
        <f xml:space="preserve"> L6/L10*100</f>
        <v>1.4120888582744964</v>
      </c>
    </row>
    <row r="7" spans="1:13">
      <c r="A7" s="3" t="s">
        <v>135</v>
      </c>
      <c r="B7" s="8">
        <v>197</v>
      </c>
      <c r="D7" s="3" t="s">
        <v>1</v>
      </c>
      <c r="E7" s="3">
        <v>40</v>
      </c>
      <c r="F7" s="9">
        <f t="shared" si="0"/>
        <v>0.69312077629526947</v>
      </c>
      <c r="H7" s="3" t="s">
        <v>126</v>
      </c>
      <c r="I7" s="8">
        <v>257</v>
      </c>
      <c r="K7" s="3" t="s">
        <v>128</v>
      </c>
      <c r="L7" s="8">
        <f>I9+I5</f>
        <v>34</v>
      </c>
      <c r="M7" s="9">
        <f xml:space="preserve"> L7/L10*100</f>
        <v>0.58550025830893748</v>
      </c>
    </row>
    <row r="8" spans="1:13">
      <c r="A8" s="3" t="s">
        <v>136</v>
      </c>
      <c r="B8" s="8">
        <v>59</v>
      </c>
      <c r="D8" s="3" t="s">
        <v>2</v>
      </c>
      <c r="E8" s="3">
        <v>199</v>
      </c>
      <c r="F8" s="9">
        <f t="shared" si="0"/>
        <v>3.4482758620689653</v>
      </c>
      <c r="H8" s="3" t="s">
        <v>127</v>
      </c>
      <c r="I8" s="8">
        <v>82</v>
      </c>
      <c r="K8" s="3" t="s">
        <v>129</v>
      </c>
      <c r="L8" s="8">
        <f>I10+I6</f>
        <v>293</v>
      </c>
      <c r="M8" s="9">
        <f xml:space="preserve"> L8/L10*100</f>
        <v>5.0456345789564319</v>
      </c>
    </row>
    <row r="9" spans="1:13">
      <c r="A9" s="3" t="s">
        <v>137</v>
      </c>
      <c r="B9" s="8">
        <v>6</v>
      </c>
      <c r="D9" s="3" t="s">
        <v>3</v>
      </c>
      <c r="E9" s="3">
        <v>179</v>
      </c>
      <c r="F9" s="9">
        <f t="shared" si="0"/>
        <v>3.1017154739213306</v>
      </c>
      <c r="H9" s="3" t="s">
        <v>128</v>
      </c>
      <c r="I9" s="8">
        <v>30</v>
      </c>
      <c r="K9" s="3" t="s">
        <v>130</v>
      </c>
      <c r="L9" s="8">
        <v>16</v>
      </c>
      <c r="M9" s="9">
        <f xml:space="preserve"> L9/L10*100</f>
        <v>0.27552953332185293</v>
      </c>
    </row>
    <row r="10" spans="1:13">
      <c r="A10" s="3" t="s">
        <v>138</v>
      </c>
      <c r="B10" s="8">
        <v>135</v>
      </c>
      <c r="D10" s="3" t="s">
        <v>4</v>
      </c>
      <c r="E10" s="3">
        <v>453</v>
      </c>
      <c r="F10" s="9">
        <f t="shared" si="0"/>
        <v>7.8495927915439259</v>
      </c>
      <c r="H10" s="3" t="s">
        <v>129</v>
      </c>
      <c r="I10" s="8">
        <v>261</v>
      </c>
      <c r="K10" s="4" t="s">
        <v>133</v>
      </c>
      <c r="L10" s="4">
        <f>SUM(L4:L9)</f>
        <v>5807</v>
      </c>
    </row>
    <row r="11" spans="1:13">
      <c r="A11" s="3" t="s">
        <v>99</v>
      </c>
      <c r="B11" s="8">
        <v>38</v>
      </c>
      <c r="D11" s="3" t="s">
        <v>5</v>
      </c>
      <c r="E11" s="3">
        <v>192</v>
      </c>
      <c r="F11" s="9">
        <f t="shared" si="0"/>
        <v>3.3269797262172931</v>
      </c>
      <c r="H11" s="3" t="s">
        <v>130</v>
      </c>
      <c r="I11" s="8">
        <v>16</v>
      </c>
    </row>
    <row r="12" spans="1:13">
      <c r="A12" s="3" t="s">
        <v>139</v>
      </c>
      <c r="B12" s="8">
        <v>5</v>
      </c>
      <c r="D12" s="3" t="s">
        <v>6</v>
      </c>
      <c r="E12" s="3">
        <v>69</v>
      </c>
      <c r="F12" s="9">
        <f t="shared" si="0"/>
        <v>1.1956333391093399</v>
      </c>
      <c r="H12" s="4" t="s">
        <v>133</v>
      </c>
      <c r="I12" s="4">
        <f>SUM(I4:I11)</f>
        <v>5771</v>
      </c>
    </row>
    <row r="13" spans="1:13">
      <c r="A13" s="3" t="s">
        <v>104</v>
      </c>
      <c r="B13" s="8">
        <v>53</v>
      </c>
      <c r="D13" s="3" t="s">
        <v>7</v>
      </c>
      <c r="E13" s="3">
        <v>4</v>
      </c>
      <c r="F13" s="9">
        <f t="shared" si="0"/>
        <v>6.9312077629526944E-2</v>
      </c>
    </row>
    <row r="14" spans="1:13">
      <c r="A14" s="3" t="s">
        <v>101</v>
      </c>
      <c r="B14" s="8">
        <v>55</v>
      </c>
      <c r="D14" s="3" t="s">
        <v>8</v>
      </c>
      <c r="E14" s="3">
        <v>75</v>
      </c>
      <c r="F14" s="9">
        <f t="shared" si="0"/>
        <v>1.2996014555536304</v>
      </c>
    </row>
    <row r="15" spans="1:13">
      <c r="A15" s="3" t="s">
        <v>140</v>
      </c>
      <c r="B15" s="8">
        <v>44</v>
      </c>
      <c r="D15" s="3" t="s">
        <v>9</v>
      </c>
      <c r="E15" s="3">
        <v>66</v>
      </c>
      <c r="F15" s="9">
        <f t="shared" si="0"/>
        <v>1.1436492808871945</v>
      </c>
    </row>
    <row r="16" spans="1:13">
      <c r="A16" s="3" t="s">
        <v>93</v>
      </c>
      <c r="B16" s="8">
        <v>77</v>
      </c>
      <c r="D16" s="3" t="s">
        <v>10</v>
      </c>
      <c r="E16" s="3">
        <v>126</v>
      </c>
      <c r="F16" s="9">
        <f t="shared" si="0"/>
        <v>2.1833304453300988</v>
      </c>
    </row>
    <row r="17" spans="1:6">
      <c r="A17" s="3" t="s">
        <v>111</v>
      </c>
      <c r="B17" s="8">
        <v>88</v>
      </c>
      <c r="D17" s="3" t="s">
        <v>11</v>
      </c>
      <c r="E17" s="3">
        <v>20</v>
      </c>
      <c r="F17" s="9">
        <f t="shared" si="0"/>
        <v>0.34656038814763473</v>
      </c>
    </row>
    <row r="18" spans="1:6">
      <c r="A18" s="3" t="s">
        <v>102</v>
      </c>
      <c r="B18" s="8">
        <v>65</v>
      </c>
      <c r="D18" s="3" t="s">
        <v>12</v>
      </c>
      <c r="E18" s="3">
        <v>9</v>
      </c>
      <c r="F18" s="9">
        <f t="shared" si="0"/>
        <v>0.15595217466643563</v>
      </c>
    </row>
    <row r="19" spans="1:6">
      <c r="A19" s="3" t="s">
        <v>89</v>
      </c>
      <c r="B19" s="8">
        <v>93</v>
      </c>
      <c r="D19" s="3" t="s">
        <v>13</v>
      </c>
      <c r="E19" s="3">
        <v>25</v>
      </c>
      <c r="F19" s="9">
        <f t="shared" si="0"/>
        <v>0.4332004851845434</v>
      </c>
    </row>
    <row r="20" spans="1:6">
      <c r="A20" s="3" t="s">
        <v>108</v>
      </c>
      <c r="B20" s="8">
        <v>85</v>
      </c>
      <c r="D20" s="3" t="s">
        <v>14</v>
      </c>
      <c r="E20" s="3">
        <v>92</v>
      </c>
      <c r="F20" s="9">
        <f t="shared" si="0"/>
        <v>1.5941777854791197</v>
      </c>
    </row>
    <row r="21" spans="1:6">
      <c r="A21" s="3" t="s">
        <v>103</v>
      </c>
      <c r="B21" s="8">
        <v>50</v>
      </c>
      <c r="D21" s="3" t="s">
        <v>15</v>
      </c>
      <c r="E21" s="3">
        <v>194</v>
      </c>
      <c r="F21" s="9">
        <f t="shared" si="0"/>
        <v>3.361635765032057</v>
      </c>
    </row>
    <row r="22" spans="1:6">
      <c r="A22" s="3" t="s">
        <v>100</v>
      </c>
      <c r="B22" s="8">
        <v>80</v>
      </c>
      <c r="D22" s="3" t="s">
        <v>16</v>
      </c>
      <c r="E22" s="3">
        <v>212</v>
      </c>
      <c r="F22" s="9">
        <f t="shared" si="0"/>
        <v>3.6735401143649282</v>
      </c>
    </row>
    <row r="23" spans="1:6">
      <c r="A23" s="3" t="s">
        <v>113</v>
      </c>
      <c r="B23" s="8">
        <v>59</v>
      </c>
      <c r="D23" s="3" t="s">
        <v>17</v>
      </c>
      <c r="E23" s="3">
        <v>225</v>
      </c>
      <c r="F23" s="9">
        <f t="shared" si="0"/>
        <v>3.8988043666608907</v>
      </c>
    </row>
    <row r="24" spans="1:6">
      <c r="A24" s="3" t="s">
        <v>87</v>
      </c>
      <c r="B24" s="8">
        <v>65</v>
      </c>
      <c r="D24" s="3" t="s">
        <v>18</v>
      </c>
      <c r="E24" s="3">
        <v>72</v>
      </c>
      <c r="F24" s="9">
        <f t="shared" si="0"/>
        <v>1.247617397331485</v>
      </c>
    </row>
    <row r="25" spans="1:6">
      <c r="A25" s="3" t="s">
        <v>141</v>
      </c>
      <c r="B25" s="8">
        <v>56</v>
      </c>
      <c r="D25" s="3" t="s">
        <v>19</v>
      </c>
      <c r="E25" s="3">
        <v>104</v>
      </c>
      <c r="F25" s="9">
        <f t="shared" si="0"/>
        <v>1.8021140183677005</v>
      </c>
    </row>
    <row r="26" spans="1:6">
      <c r="A26" s="3" t="s">
        <v>110</v>
      </c>
      <c r="B26" s="8">
        <v>114</v>
      </c>
      <c r="D26" s="3" t="s">
        <v>20</v>
      </c>
      <c r="E26" s="3">
        <v>28</v>
      </c>
      <c r="F26" s="9">
        <f t="shared" si="0"/>
        <v>0.4851845434066886</v>
      </c>
    </row>
    <row r="27" spans="1:6">
      <c r="A27" s="3" t="s">
        <v>86</v>
      </c>
      <c r="B27" s="8">
        <v>100</v>
      </c>
      <c r="D27" s="3" t="s">
        <v>21</v>
      </c>
      <c r="E27" s="3">
        <v>33</v>
      </c>
      <c r="F27" s="9">
        <f t="shared" si="0"/>
        <v>0.57182464044359727</v>
      </c>
    </row>
    <row r="28" spans="1:6">
      <c r="A28" s="3" t="s">
        <v>83</v>
      </c>
      <c r="B28" s="8">
        <v>89</v>
      </c>
      <c r="D28" s="3" t="s">
        <v>22</v>
      </c>
      <c r="E28" s="3">
        <v>84</v>
      </c>
      <c r="F28" s="9">
        <f t="shared" si="0"/>
        <v>1.4555536302200658</v>
      </c>
    </row>
    <row r="29" spans="1:6">
      <c r="A29" s="3" t="s">
        <v>90</v>
      </c>
      <c r="B29" s="8">
        <v>69</v>
      </c>
      <c r="D29" s="3" t="s">
        <v>23</v>
      </c>
      <c r="E29" s="3">
        <v>194</v>
      </c>
      <c r="F29" s="9">
        <f t="shared" si="0"/>
        <v>3.361635765032057</v>
      </c>
    </row>
    <row r="30" spans="1:6">
      <c r="A30" s="3" t="s">
        <v>98</v>
      </c>
      <c r="B30" s="8">
        <v>64</v>
      </c>
      <c r="D30" s="3" t="s">
        <v>24</v>
      </c>
      <c r="E30" s="3">
        <v>60</v>
      </c>
      <c r="F30" s="9">
        <f t="shared" si="0"/>
        <v>1.0396811644429043</v>
      </c>
    </row>
    <row r="31" spans="1:6">
      <c r="A31" s="3" t="s">
        <v>96</v>
      </c>
      <c r="B31" s="8">
        <v>86</v>
      </c>
      <c r="D31" s="3" t="s">
        <v>25</v>
      </c>
      <c r="E31" s="3">
        <v>14</v>
      </c>
      <c r="F31" s="9">
        <f t="shared" si="0"/>
        <v>0.2425922717033443</v>
      </c>
    </row>
    <row r="32" spans="1:6">
      <c r="A32" s="3" t="s">
        <v>119</v>
      </c>
      <c r="B32" s="8">
        <v>111</v>
      </c>
      <c r="D32" s="3" t="s">
        <v>26</v>
      </c>
      <c r="E32" s="3">
        <v>17</v>
      </c>
      <c r="F32" s="9">
        <f t="shared" si="0"/>
        <v>0.29457632992548954</v>
      </c>
    </row>
    <row r="33" spans="1:6">
      <c r="A33" s="3" t="s">
        <v>142</v>
      </c>
      <c r="B33" s="8">
        <v>100</v>
      </c>
      <c r="D33" s="3" t="s">
        <v>27</v>
      </c>
      <c r="E33" s="3">
        <v>111</v>
      </c>
      <c r="F33" s="9">
        <f t="shared" si="0"/>
        <v>1.9234101542193727</v>
      </c>
    </row>
    <row r="34" spans="1:6">
      <c r="A34" s="3" t="s">
        <v>92</v>
      </c>
      <c r="B34" s="8">
        <v>74</v>
      </c>
      <c r="D34" s="3" t="s">
        <v>28</v>
      </c>
      <c r="E34" s="3">
        <v>120</v>
      </c>
      <c r="F34" s="9">
        <f t="shared" si="0"/>
        <v>2.0793623288858085</v>
      </c>
    </row>
    <row r="35" spans="1:6">
      <c r="A35" s="3" t="s">
        <v>74</v>
      </c>
      <c r="B35" s="8">
        <v>100</v>
      </c>
      <c r="D35" s="3" t="s">
        <v>29</v>
      </c>
      <c r="E35" s="3">
        <v>25</v>
      </c>
      <c r="F35" s="9">
        <f t="shared" si="0"/>
        <v>0.4332004851845434</v>
      </c>
    </row>
    <row r="36" spans="1:6">
      <c r="A36" s="3" t="s">
        <v>143</v>
      </c>
      <c r="B36" s="8">
        <v>100</v>
      </c>
      <c r="D36" s="3" t="s">
        <v>30</v>
      </c>
      <c r="E36" s="3">
        <v>74</v>
      </c>
      <c r="F36" s="9">
        <f t="shared" si="0"/>
        <v>1.2822734361462484</v>
      </c>
    </row>
    <row r="37" spans="1:6">
      <c r="A37" s="3" t="s">
        <v>121</v>
      </c>
      <c r="B37" s="8">
        <v>115</v>
      </c>
      <c r="D37" s="3" t="s">
        <v>31</v>
      </c>
      <c r="E37" s="3">
        <v>93</v>
      </c>
      <c r="F37" s="9">
        <f t="shared" si="0"/>
        <v>1.6115058048865014</v>
      </c>
    </row>
    <row r="38" spans="1:6">
      <c r="A38" s="3" t="s">
        <v>106</v>
      </c>
      <c r="B38" s="8">
        <v>68</v>
      </c>
      <c r="D38" s="3" t="s">
        <v>32</v>
      </c>
      <c r="E38" s="3">
        <v>6</v>
      </c>
      <c r="F38" s="9">
        <f t="shared" ref="F38:F69" si="1">E38/5771*100</f>
        <v>0.10396811644429041</v>
      </c>
    </row>
    <row r="39" spans="1:6">
      <c r="A39" s="3" t="s">
        <v>105</v>
      </c>
      <c r="B39" s="8">
        <v>41</v>
      </c>
      <c r="D39" s="3" t="s">
        <v>33</v>
      </c>
      <c r="E39" s="3">
        <v>208</v>
      </c>
      <c r="F39" s="9">
        <f t="shared" si="1"/>
        <v>3.6042280367354009</v>
      </c>
    </row>
    <row r="40" spans="1:6">
      <c r="A40" s="3" t="s">
        <v>80</v>
      </c>
      <c r="B40" s="8">
        <v>104</v>
      </c>
      <c r="D40" s="3" t="s">
        <v>34</v>
      </c>
      <c r="E40" s="3">
        <v>73</v>
      </c>
      <c r="F40" s="9">
        <f t="shared" si="1"/>
        <v>1.2649454167388667</v>
      </c>
    </row>
    <row r="41" spans="1:6">
      <c r="A41" s="3" t="s">
        <v>117</v>
      </c>
      <c r="B41" s="8">
        <v>106</v>
      </c>
      <c r="D41" s="3" t="s">
        <v>35</v>
      </c>
      <c r="E41" s="3">
        <v>119</v>
      </c>
      <c r="F41" s="9">
        <f t="shared" si="1"/>
        <v>2.0620343094784266</v>
      </c>
    </row>
    <row r="42" spans="1:6">
      <c r="A42" s="3" t="s">
        <v>71</v>
      </c>
      <c r="B42" s="8">
        <v>122</v>
      </c>
      <c r="D42" s="3" t="s">
        <v>36</v>
      </c>
      <c r="E42" s="3">
        <v>17</v>
      </c>
      <c r="F42" s="9">
        <f t="shared" si="1"/>
        <v>0.29457632992548954</v>
      </c>
    </row>
    <row r="43" spans="1:6">
      <c r="A43" s="3" t="s">
        <v>114</v>
      </c>
      <c r="B43" s="8">
        <v>137</v>
      </c>
      <c r="D43" s="3" t="s">
        <v>37</v>
      </c>
      <c r="E43" s="3">
        <v>1</v>
      </c>
      <c r="F43" s="9">
        <f t="shared" si="1"/>
        <v>1.7328019407381736E-2</v>
      </c>
    </row>
    <row r="44" spans="1:6">
      <c r="A44" s="3" t="s">
        <v>73</v>
      </c>
      <c r="B44" s="8">
        <v>85</v>
      </c>
      <c r="D44" s="3" t="s">
        <v>38</v>
      </c>
      <c r="E44" s="3">
        <v>26</v>
      </c>
      <c r="F44" s="9">
        <f t="shared" si="1"/>
        <v>0.45052850459192512</v>
      </c>
    </row>
    <row r="45" spans="1:6">
      <c r="A45" s="3" t="s">
        <v>115</v>
      </c>
      <c r="B45" s="8">
        <v>89</v>
      </c>
      <c r="D45" s="3" t="s">
        <v>39</v>
      </c>
      <c r="E45" s="3">
        <v>70</v>
      </c>
      <c r="F45" s="9">
        <f t="shared" si="1"/>
        <v>1.2129613585167216</v>
      </c>
    </row>
    <row r="46" spans="1:6">
      <c r="A46" s="3" t="s">
        <v>88</v>
      </c>
      <c r="B46" s="8">
        <v>107</v>
      </c>
      <c r="D46" s="3" t="s">
        <v>40</v>
      </c>
      <c r="E46" s="3">
        <v>82</v>
      </c>
      <c r="F46" s="9">
        <f t="shared" si="1"/>
        <v>1.4208975914053024</v>
      </c>
    </row>
    <row r="47" spans="1:6">
      <c r="A47" s="3" t="s">
        <v>109</v>
      </c>
      <c r="B47" s="8">
        <v>88</v>
      </c>
      <c r="D47" s="3" t="s">
        <v>41</v>
      </c>
      <c r="E47" s="3">
        <v>21</v>
      </c>
      <c r="F47" s="9">
        <f t="shared" si="1"/>
        <v>0.36388840755501645</v>
      </c>
    </row>
    <row r="48" spans="1:6">
      <c r="A48" s="3" t="s">
        <v>84</v>
      </c>
      <c r="B48" s="8">
        <v>120</v>
      </c>
      <c r="D48" s="3" t="s">
        <v>42</v>
      </c>
      <c r="E48" s="3">
        <v>128</v>
      </c>
      <c r="F48" s="9">
        <f t="shared" si="1"/>
        <v>2.2179864841448622</v>
      </c>
    </row>
    <row r="49" spans="1:6">
      <c r="A49" s="3" t="s">
        <v>122</v>
      </c>
      <c r="B49" s="8">
        <v>34</v>
      </c>
      <c r="D49" s="3" t="s">
        <v>43</v>
      </c>
      <c r="E49" s="3">
        <v>4</v>
      </c>
      <c r="F49" s="9">
        <f t="shared" si="1"/>
        <v>6.9312077629526944E-2</v>
      </c>
    </row>
    <row r="50" spans="1:6">
      <c r="A50" s="3" t="s">
        <v>91</v>
      </c>
      <c r="B50" s="8">
        <v>93</v>
      </c>
      <c r="D50" s="3" t="s">
        <v>44</v>
      </c>
      <c r="E50" s="3">
        <v>1</v>
      </c>
      <c r="F50" s="9">
        <f t="shared" si="1"/>
        <v>1.7328019407381736E-2</v>
      </c>
    </row>
    <row r="51" spans="1:6">
      <c r="A51" s="3" t="s">
        <v>116</v>
      </c>
      <c r="B51" s="8">
        <v>128</v>
      </c>
      <c r="D51" s="3" t="s">
        <v>45</v>
      </c>
      <c r="E51" s="3">
        <v>139</v>
      </c>
      <c r="F51" s="9">
        <f t="shared" si="1"/>
        <v>2.4085946976260613</v>
      </c>
    </row>
    <row r="52" spans="1:6">
      <c r="A52" s="3" t="s">
        <v>69</v>
      </c>
      <c r="B52" s="8">
        <v>142</v>
      </c>
      <c r="D52" s="3" t="s">
        <v>46</v>
      </c>
      <c r="E52" s="3">
        <v>143</v>
      </c>
      <c r="F52" s="9">
        <f t="shared" si="1"/>
        <v>2.4779067752555886</v>
      </c>
    </row>
    <row r="53" spans="1:6">
      <c r="A53" s="3" t="s">
        <v>120</v>
      </c>
      <c r="B53" s="8">
        <v>106</v>
      </c>
      <c r="D53" s="3" t="s">
        <v>47</v>
      </c>
      <c r="E53" s="3">
        <v>53</v>
      </c>
      <c r="F53" s="9">
        <f t="shared" si="1"/>
        <v>0.91838502859123206</v>
      </c>
    </row>
    <row r="54" spans="1:6">
      <c r="A54" s="3" t="s">
        <v>85</v>
      </c>
      <c r="B54" s="8">
        <v>125</v>
      </c>
      <c r="D54" s="3" t="s">
        <v>48</v>
      </c>
      <c r="E54" s="3">
        <v>360</v>
      </c>
      <c r="F54" s="9">
        <f t="shared" si="1"/>
        <v>6.2380869866574251</v>
      </c>
    </row>
    <row r="55" spans="1:6">
      <c r="A55" s="3" t="s">
        <v>118</v>
      </c>
      <c r="B55" s="8">
        <v>97</v>
      </c>
      <c r="D55" s="3" t="s">
        <v>49</v>
      </c>
      <c r="E55" s="3">
        <v>48</v>
      </c>
      <c r="F55" s="9">
        <f t="shared" si="1"/>
        <v>0.83174493155432327</v>
      </c>
    </row>
    <row r="56" spans="1:6">
      <c r="A56" s="3" t="s">
        <v>94</v>
      </c>
      <c r="B56" s="8">
        <v>98</v>
      </c>
      <c r="D56" s="3" t="s">
        <v>50</v>
      </c>
      <c r="E56" s="3">
        <v>35</v>
      </c>
      <c r="F56" s="9">
        <f t="shared" si="1"/>
        <v>0.6064806792583608</v>
      </c>
    </row>
    <row r="57" spans="1:6">
      <c r="A57" s="3" t="s">
        <v>107</v>
      </c>
      <c r="B57" s="8">
        <v>168</v>
      </c>
      <c r="D57" s="3" t="s">
        <v>51</v>
      </c>
      <c r="E57" s="3">
        <v>57</v>
      </c>
      <c r="F57" s="9">
        <f t="shared" si="1"/>
        <v>0.98769710622075901</v>
      </c>
    </row>
    <row r="58" spans="1:6">
      <c r="A58" s="3" t="s">
        <v>72</v>
      </c>
      <c r="B58" s="8">
        <v>106</v>
      </c>
      <c r="D58" s="3" t="s">
        <v>52</v>
      </c>
      <c r="E58" s="3">
        <v>51</v>
      </c>
      <c r="F58" s="9">
        <f t="shared" si="1"/>
        <v>0.88372898977646852</v>
      </c>
    </row>
    <row r="59" spans="1:6">
      <c r="A59" s="3" t="s">
        <v>78</v>
      </c>
      <c r="B59" s="8">
        <v>101</v>
      </c>
      <c r="D59" s="3" t="s">
        <v>53</v>
      </c>
      <c r="E59" s="3">
        <v>56</v>
      </c>
      <c r="F59" s="9">
        <f t="shared" si="1"/>
        <v>0.97036908681337719</v>
      </c>
    </row>
    <row r="60" spans="1:6">
      <c r="A60" s="3" t="s">
        <v>112</v>
      </c>
      <c r="B60" s="8">
        <v>131</v>
      </c>
      <c r="D60" s="3" t="s">
        <v>54</v>
      </c>
      <c r="E60" s="3">
        <v>86</v>
      </c>
      <c r="F60" s="9">
        <f t="shared" si="1"/>
        <v>1.4902096690348292</v>
      </c>
    </row>
    <row r="61" spans="1:6">
      <c r="A61" s="3" t="s">
        <v>77</v>
      </c>
      <c r="B61" s="8">
        <v>160</v>
      </c>
      <c r="D61" s="3" t="s">
        <v>55</v>
      </c>
      <c r="E61" s="3">
        <v>41</v>
      </c>
      <c r="F61" s="9">
        <f t="shared" si="1"/>
        <v>0.71044879570265118</v>
      </c>
    </row>
    <row r="62" spans="1:6">
      <c r="A62" s="3" t="s">
        <v>75</v>
      </c>
      <c r="B62" s="8">
        <v>139</v>
      </c>
      <c r="D62" s="3" t="s">
        <v>56</v>
      </c>
      <c r="E62" s="3">
        <v>54</v>
      </c>
      <c r="F62" s="9">
        <f t="shared" si="1"/>
        <v>0.93571304799861377</v>
      </c>
    </row>
    <row r="63" spans="1:6">
      <c r="A63" s="3" t="s">
        <v>76</v>
      </c>
      <c r="B63" s="8">
        <v>64</v>
      </c>
      <c r="D63" s="3" t="s">
        <v>57</v>
      </c>
      <c r="E63" s="3">
        <v>106</v>
      </c>
      <c r="F63" s="9">
        <f t="shared" si="1"/>
        <v>1.8367700571824641</v>
      </c>
    </row>
    <row r="64" spans="1:6">
      <c r="A64" s="3" t="s">
        <v>82</v>
      </c>
      <c r="B64" s="8">
        <v>100</v>
      </c>
      <c r="D64" s="3" t="s">
        <v>58</v>
      </c>
      <c r="E64" s="3">
        <v>10</v>
      </c>
      <c r="F64" s="9">
        <f t="shared" si="1"/>
        <v>0.17328019407381737</v>
      </c>
    </row>
    <row r="65" spans="1:6">
      <c r="A65" s="3" t="s">
        <v>95</v>
      </c>
      <c r="B65" s="8">
        <v>62</v>
      </c>
      <c r="D65" s="3" t="s">
        <v>59</v>
      </c>
      <c r="E65" s="3">
        <v>20</v>
      </c>
      <c r="F65" s="9">
        <f t="shared" si="1"/>
        <v>0.34656038814763473</v>
      </c>
    </row>
    <row r="66" spans="1:6">
      <c r="A66" s="3" t="s">
        <v>81</v>
      </c>
      <c r="B66" s="8">
        <v>78</v>
      </c>
      <c r="D66" s="3" t="s">
        <v>60</v>
      </c>
      <c r="E66" s="3">
        <v>15</v>
      </c>
      <c r="F66" s="9">
        <f t="shared" si="1"/>
        <v>0.25992029111072606</v>
      </c>
    </row>
    <row r="67" spans="1:6">
      <c r="A67" s="3" t="s">
        <v>70</v>
      </c>
      <c r="B67" s="8">
        <v>118</v>
      </c>
      <c r="D67" s="3" t="s">
        <v>61</v>
      </c>
      <c r="E67" s="3">
        <v>61</v>
      </c>
      <c r="F67" s="9">
        <f t="shared" si="1"/>
        <v>1.057009183850286</v>
      </c>
    </row>
    <row r="68" spans="1:6">
      <c r="A68" s="3" t="s">
        <v>79</v>
      </c>
      <c r="B68" s="8">
        <v>131</v>
      </c>
      <c r="D68" s="3" t="s">
        <v>62</v>
      </c>
      <c r="E68" s="3">
        <v>109</v>
      </c>
      <c r="F68" s="9">
        <f t="shared" si="1"/>
        <v>1.8887541154046092</v>
      </c>
    </row>
    <row r="69" spans="1:6">
      <c r="A69" s="3" t="s">
        <v>97</v>
      </c>
      <c r="B69" s="8">
        <v>88</v>
      </c>
      <c r="D69" s="3" t="s">
        <v>63</v>
      </c>
      <c r="E69" s="3">
        <v>0</v>
      </c>
      <c r="F69" s="9">
        <f t="shared" si="1"/>
        <v>0</v>
      </c>
    </row>
    <row r="70" spans="1:6">
      <c r="D70" s="3" t="s">
        <v>64</v>
      </c>
      <c r="E70" s="3">
        <v>51</v>
      </c>
      <c r="F70" s="9">
        <f t="shared" ref="F70:F72" si="2">E70/5771*100</f>
        <v>0.88372898977646852</v>
      </c>
    </row>
    <row r="71" spans="1:6">
      <c r="D71" s="3" t="s">
        <v>65</v>
      </c>
      <c r="E71" s="3">
        <v>87</v>
      </c>
      <c r="F71" s="9">
        <f t="shared" si="2"/>
        <v>1.5075376884422109</v>
      </c>
    </row>
    <row r="72" spans="1:6">
      <c r="D72" s="3" t="s">
        <v>66</v>
      </c>
      <c r="E72" s="3">
        <v>39</v>
      </c>
      <c r="F72" s="9">
        <f t="shared" si="2"/>
        <v>0.67579275688788776</v>
      </c>
    </row>
  </sheetData>
  <mergeCells count="2">
    <mergeCell ref="E3:F3"/>
    <mergeCell ref="E4:F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S3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sunah</dc:creator>
  <cp:lastModifiedBy>User</cp:lastModifiedBy>
  <dcterms:created xsi:type="dcterms:W3CDTF">2022-05-24T08:51:01Z</dcterms:created>
  <dcterms:modified xsi:type="dcterms:W3CDTF">2023-03-21T05:04:09Z</dcterms:modified>
</cp:coreProperties>
</file>